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arifas\PLIEGO TARIFARIO\Fotovoltaico\"/>
    </mc:Choice>
  </mc:AlternateContent>
  <bookViews>
    <workbookView xWindow="-120" yWindow="-120" windowWidth="20730" windowHeight="11040" tabRatio="771" activeTab="1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8" i="23" l="1"/>
  <c r="E28" i="23"/>
  <c r="F27" i="23"/>
  <c r="E27" i="23"/>
  <c r="F26" i="23"/>
  <c r="E26" i="23"/>
  <c r="F25" i="23"/>
  <c r="E25" i="23"/>
  <c r="F24" i="23"/>
  <c r="E24" i="23"/>
  <c r="F23" i="23"/>
  <c r="E23" i="23"/>
  <c r="F22" i="23"/>
  <c r="E22" i="23"/>
  <c r="F21" i="23"/>
  <c r="E21" i="23"/>
  <c r="F20" i="23"/>
  <c r="E20" i="23"/>
  <c r="F19" i="23"/>
  <c r="E19" i="23"/>
  <c r="F18" i="23"/>
  <c r="E18" i="23"/>
  <c r="F17" i="23"/>
  <c r="E17" i="23"/>
  <c r="F16" i="23"/>
  <c r="E16" i="23"/>
  <c r="F15" i="23"/>
  <c r="E15" i="23"/>
  <c r="F14" i="23"/>
  <c r="E14" i="23"/>
  <c r="F13" i="23"/>
  <c r="E13" i="23"/>
  <c r="F12" i="23"/>
  <c r="E12" i="23"/>
  <c r="F11" i="23"/>
  <c r="E11" i="23"/>
  <c r="F10" i="23"/>
  <c r="E10" i="23"/>
  <c r="F9" i="23"/>
  <c r="E9" i="23"/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s="1"/>
  <c r="L9" i="21" l="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D15" i="24"/>
  <c r="D10" i="23"/>
  <c r="D10" i="24"/>
  <c r="L12" i="21"/>
  <c r="D14" i="23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3" i="21"/>
  <c r="L18" i="21" s="1"/>
  <c r="L23" i="21" s="1"/>
  <c r="L28" i="21" s="1"/>
  <c r="L33" i="21" s="1"/>
  <c r="L38" i="21" s="1"/>
  <c r="L43" i="21" s="1"/>
  <c r="L48" i="21" s="1"/>
  <c r="L17" i="21"/>
  <c r="L22" i="21" s="1"/>
  <c r="L27" i="21" s="1"/>
  <c r="L32" i="21" s="1"/>
  <c r="L37" i="21" s="1"/>
  <c r="L42" i="21" s="1"/>
  <c r="L47" i="21" s="1"/>
  <c r="D20" i="23" l="1"/>
  <c r="D20" i="24"/>
  <c r="D21" i="23"/>
  <c r="D21" i="24"/>
  <c r="D22" i="23"/>
  <c r="D22" i="24"/>
  <c r="D26" i="23"/>
  <c r="D26" i="24"/>
  <c r="D19" i="23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/>
  <c r="I18" i="21" s="1"/>
  <c r="K22" i="21" l="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>
  <authors>
    <author>Abel Huanca Astoquillca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<sst xmlns="http://schemas.openxmlformats.org/spreadsheetml/2006/main" count="235" uniqueCount="62">
  <si>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</si>
  <si>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</si>
  <si>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</si>
  <si>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</si>
  <si>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</si>
  <si>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</si>
  <si>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</si>
  <si>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</si>
  <si>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</si>
  <si>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</si>
  <si>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</si>
  <si>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</si>
  <si>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</si>
  <si>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</si>
  <si>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</si>
  <si>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</si>
  <si>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</si>
  <si>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</si>
  <si>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</si>
  <si>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</si>
  <si>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</si>
  <si>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</si>
  <si>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</si>
  <si>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</si>
  <si>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</si>
  <si>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</si>
  <si>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</si>
  <si>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</si>
  <si>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</si>
  <si>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</si>
  <si>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</si>
  <si>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</si>
  <si>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</si>
  <si>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</si>
  <si>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</si>
  <si>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</si>
  <si>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</si>
  <si>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</si>
  <si>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</si>
  <si>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</si>
  <si>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</si>
  <si>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</si>
  <si>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</si>
  <si>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</si>
  <si>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</si>
  <si>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</si>
  <si>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</si>
  <si>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</si>
  <si>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</si>
  <si>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</si>
  <si>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</si>
  <si>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</si>
  <si>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</si>
  <si>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</si>
  <si>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</si>
  <si>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</si>
  <si>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</si>
  <si>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</si>
  <si>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</si>
  <si>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</si>
  <si>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</si>
  <si>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162-2020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</si>
</sst>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"/>
    <numFmt numFmtId="165" formatCode="_-* #,##0.00\ [$€]_-;\-* #,##0.00\ [$€]_-;_-* &quot;-&quot;??\ [$€]_-;_-@_-"/>
    <numFmt numFmtId="166" formatCode="dd\-mmm\-yyyy"/>
  </numFmts>
  <fonts count="2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96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ont="1" applyFill="1" applyBorder="1" applyAlignment="1">
      <alignment horizontal="center"/>
    </xf>
    <xf numFmtId="164" fontId="1" fillId="3" borderId="4" xfId="2" applyNumberFormat="1" applyFon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Border="1" applyAlignment="1">
      <alignment horizontal="center"/>
    </xf>
    <xf numFmtId="10" fontId="3" fillId="0" borderId="4" xfId="0" applyNumberFormat="1" applyFont="1" applyBorder="1" applyAlignment="1"/>
    <xf numFmtId="0" fontId="0" fillId="5" borderId="4" xfId="0" applyFill="1" applyBorder="1" applyAlignment="1"/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</cellXfs>
  <cellStyles count="6">
    <cellStyle name="Euro" xfId="1"/>
    <cellStyle name="Normal" xfId="0" builtinId="0"/>
    <cellStyle name="Normal_INF-216-2010-GART_Prepublicación_SF" xfId="2"/>
    <cellStyle name="Normal_INF-270-2010-GART_Fijación_SF" xfId="3"/>
    <cellStyle name="Normal_VAD Piura Abr2009" xfId="4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T67"/>
  <sheetViews>
    <sheetView showGridLines="0" zoomScale="80" zoomScaleNormal="80" workbookViewId="0">
      <selection activeCell="M17" sqref="M17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89"/>
      <c r="N1" s="89"/>
      <c r="O1" s="89"/>
      <c r="P1" s="89"/>
      <c r="Q1" s="89"/>
      <c r="R1" s="89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8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44790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17/Ago/2022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0" t="s">
        <v>26</v>
      </c>
      <c r="F7" s="91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2" t="s">
        <v>48</v>
      </c>
      <c r="L8" s="92"/>
      <c r="M8" s="36"/>
    </row>
    <row r="9" spans="1:18">
      <c r="A9" s="95" t="s">
        <v>42</v>
      </c>
      <c r="B9" s="95" t="s">
        <v>33</v>
      </c>
      <c r="C9" s="62" t="s">
        <v>45</v>
      </c>
      <c r="D9" s="63">
        <v>7.75</v>
      </c>
      <c r="E9" s="64">
        <v>465.04</v>
      </c>
      <c r="F9" s="64">
        <v>92.99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93"/>
      <c r="B10" s="93"/>
      <c r="C10" s="62" t="s">
        <v>46</v>
      </c>
      <c r="D10" s="63">
        <v>10.36</v>
      </c>
      <c r="E10" s="64">
        <v>361.89</v>
      </c>
      <c r="F10" s="64">
        <v>72.37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93"/>
      <c r="B11" s="93"/>
      <c r="C11" s="62" t="s">
        <v>3</v>
      </c>
      <c r="D11" s="63">
        <v>16.920000000000002</v>
      </c>
      <c r="E11" s="64">
        <v>284.88</v>
      </c>
      <c r="F11" s="64">
        <v>56.97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93"/>
      <c r="B12" s="93"/>
      <c r="C12" s="62" t="s">
        <v>4</v>
      </c>
      <c r="D12" s="63">
        <v>25.37</v>
      </c>
      <c r="E12" s="64">
        <v>210.49</v>
      </c>
      <c r="F12" s="64">
        <v>42.09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93"/>
      <c r="B13" s="94"/>
      <c r="C13" s="62" t="s">
        <v>5</v>
      </c>
      <c r="D13" s="63">
        <v>33.83</v>
      </c>
      <c r="E13" s="64">
        <v>202.59</v>
      </c>
      <c r="F13" s="64">
        <v>58.86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93"/>
      <c r="B14" s="95" t="s">
        <v>17</v>
      </c>
      <c r="C14" s="62" t="s">
        <v>45</v>
      </c>
      <c r="D14" s="63">
        <v>8.06</v>
      </c>
      <c r="E14" s="64">
        <v>462.32</v>
      </c>
      <c r="F14" s="64">
        <v>92.45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93"/>
      <c r="B15" s="93"/>
      <c r="C15" s="62" t="s">
        <v>46</v>
      </c>
      <c r="D15" s="63">
        <v>10.77</v>
      </c>
      <c r="E15" s="64">
        <v>359.32</v>
      </c>
      <c r="F15" s="64">
        <v>71.849999999999994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93"/>
      <c r="B16" s="93"/>
      <c r="C16" s="62" t="s">
        <v>3</v>
      </c>
      <c r="D16" s="63">
        <v>17.59</v>
      </c>
      <c r="E16" s="64">
        <v>281.10000000000002</v>
      </c>
      <c r="F16" s="64">
        <v>56.21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93"/>
      <c r="B17" s="93"/>
      <c r="C17" s="62" t="s">
        <v>4</v>
      </c>
      <c r="D17" s="63">
        <v>26.39</v>
      </c>
      <c r="E17" s="64">
        <v>207.45</v>
      </c>
      <c r="F17" s="64">
        <v>41.48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93"/>
      <c r="B18" s="94"/>
      <c r="C18" s="62" t="s">
        <v>5</v>
      </c>
      <c r="D18" s="63">
        <v>35.18</v>
      </c>
      <c r="E18" s="64">
        <v>198.82</v>
      </c>
      <c r="F18" s="64">
        <v>63.18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93"/>
      <c r="B19" s="95" t="s">
        <v>34</v>
      </c>
      <c r="C19" s="62" t="s">
        <v>45</v>
      </c>
      <c r="D19" s="63">
        <v>6.46</v>
      </c>
      <c r="E19" s="64">
        <v>668.46</v>
      </c>
      <c r="F19" s="64">
        <v>133.66999999999999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93"/>
      <c r="B20" s="93"/>
      <c r="C20" s="62" t="s">
        <v>46</v>
      </c>
      <c r="D20" s="63">
        <v>8.6300000000000008</v>
      </c>
      <c r="E20" s="64">
        <v>526.41</v>
      </c>
      <c r="F20" s="64">
        <v>105.26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93"/>
      <c r="B21" s="93"/>
      <c r="C21" s="62" t="s">
        <v>3</v>
      </c>
      <c r="D21" s="63">
        <v>14.09</v>
      </c>
      <c r="E21" s="64">
        <v>411.97</v>
      </c>
      <c r="F21" s="64">
        <v>82.38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93"/>
      <c r="B22" s="93"/>
      <c r="C22" s="62" t="s">
        <v>4</v>
      </c>
      <c r="D22" s="63">
        <v>21.13</v>
      </c>
      <c r="E22" s="64">
        <v>306.88</v>
      </c>
      <c r="F22" s="64">
        <v>61.37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93"/>
      <c r="B23" s="94"/>
      <c r="C23" s="62" t="s">
        <v>5</v>
      </c>
      <c r="D23" s="63">
        <v>28.17</v>
      </c>
      <c r="E23" s="64">
        <v>315.81</v>
      </c>
      <c r="F23" s="64">
        <v>63.15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93"/>
      <c r="B24" s="95" t="s">
        <v>7</v>
      </c>
      <c r="C24" s="62" t="s">
        <v>45</v>
      </c>
      <c r="D24" s="63">
        <v>6.46</v>
      </c>
      <c r="E24" s="64">
        <v>715.55</v>
      </c>
      <c r="F24" s="64">
        <v>143.09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93"/>
      <c r="B25" s="93"/>
      <c r="C25" s="62" t="s">
        <v>46</v>
      </c>
      <c r="D25" s="63">
        <v>8.6300000000000008</v>
      </c>
      <c r="E25" s="64">
        <v>564.20000000000005</v>
      </c>
      <c r="F25" s="64">
        <v>112.82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93"/>
      <c r="B26" s="93"/>
      <c r="C26" s="62" t="s">
        <v>3</v>
      </c>
      <c r="D26" s="63">
        <v>14.09</v>
      </c>
      <c r="E26" s="64">
        <v>448.74</v>
      </c>
      <c r="F26" s="64">
        <v>89.73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93"/>
      <c r="B27" s="93"/>
      <c r="C27" s="62" t="s">
        <v>4</v>
      </c>
      <c r="D27" s="63">
        <v>21.13</v>
      </c>
      <c r="E27" s="64">
        <v>335.08</v>
      </c>
      <c r="F27" s="64">
        <v>67.010000000000005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94"/>
      <c r="B28" s="94"/>
      <c r="C28" s="62" t="s">
        <v>5</v>
      </c>
      <c r="D28" s="63">
        <v>28.17</v>
      </c>
      <c r="E28" s="64">
        <v>346.44</v>
      </c>
      <c r="F28" s="64">
        <v>69.28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93" t="s">
        <v>32</v>
      </c>
      <c r="B29" s="93" t="s">
        <v>33</v>
      </c>
      <c r="C29" s="62" t="s">
        <v>45</v>
      </c>
      <c r="D29" s="65">
        <v>7.75</v>
      </c>
      <c r="E29" s="64">
        <v>719.42</v>
      </c>
      <c r="F29" s="64">
        <v>143.86000000000001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93"/>
      <c r="B30" s="93"/>
      <c r="C30" s="62" t="s">
        <v>46</v>
      </c>
      <c r="D30" s="65">
        <v>10.36</v>
      </c>
      <c r="E30" s="64">
        <v>560.92999999999995</v>
      </c>
      <c r="F30" s="64">
        <v>112.17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93"/>
      <c r="B31" s="93"/>
      <c r="C31" s="62" t="s">
        <v>3</v>
      </c>
      <c r="D31" s="65">
        <v>16.920000000000002</v>
      </c>
      <c r="E31" s="64">
        <v>435.8</v>
      </c>
      <c r="F31" s="64">
        <v>87.15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93"/>
      <c r="B32" s="93"/>
      <c r="C32" s="62" t="s">
        <v>4</v>
      </c>
      <c r="D32" s="65">
        <v>25.37</v>
      </c>
      <c r="E32" s="64">
        <v>330.22</v>
      </c>
      <c r="F32" s="64">
        <v>66.03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93"/>
      <c r="B33" s="94"/>
      <c r="C33" s="62" t="s">
        <v>5</v>
      </c>
      <c r="D33" s="65">
        <v>33.83</v>
      </c>
      <c r="E33" s="64">
        <v>321.05</v>
      </c>
      <c r="F33" s="66">
        <v>93.28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93"/>
      <c r="B34" s="95" t="s">
        <v>17</v>
      </c>
      <c r="C34" s="62" t="s">
        <v>45</v>
      </c>
      <c r="D34" s="65">
        <v>8.06</v>
      </c>
      <c r="E34" s="64">
        <v>709.29</v>
      </c>
      <c r="F34" s="64">
        <v>141.83000000000001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93"/>
      <c r="B35" s="93"/>
      <c r="C35" s="62" t="s">
        <v>46</v>
      </c>
      <c r="D35" s="65">
        <v>10.77</v>
      </c>
      <c r="E35" s="64">
        <v>552.76</v>
      </c>
      <c r="F35" s="64">
        <v>110.53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93"/>
      <c r="B36" s="93"/>
      <c r="C36" s="62" t="s">
        <v>3</v>
      </c>
      <c r="D36" s="65">
        <v>17.59</v>
      </c>
      <c r="E36" s="64">
        <v>427.71</v>
      </c>
      <c r="F36" s="64">
        <v>85.53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93"/>
      <c r="B37" s="93"/>
      <c r="C37" s="62" t="s">
        <v>4</v>
      </c>
      <c r="D37" s="65">
        <v>26.39</v>
      </c>
      <c r="E37" s="64">
        <v>323.87</v>
      </c>
      <c r="F37" s="64">
        <v>64.760000000000005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93"/>
      <c r="B38" s="94"/>
      <c r="C38" s="62" t="s">
        <v>5</v>
      </c>
      <c r="D38" s="65">
        <v>35.18</v>
      </c>
      <c r="E38" s="64">
        <v>313.58999999999997</v>
      </c>
      <c r="F38" s="66">
        <v>99.65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93"/>
      <c r="B39" s="95" t="s">
        <v>34</v>
      </c>
      <c r="C39" s="62" t="s">
        <v>45</v>
      </c>
      <c r="D39" s="65">
        <v>6.46</v>
      </c>
      <c r="E39" s="64">
        <v>983.24</v>
      </c>
      <c r="F39" s="64">
        <v>196.62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93"/>
      <c r="B40" s="93"/>
      <c r="C40" s="62" t="s">
        <v>46</v>
      </c>
      <c r="D40" s="65">
        <v>8.6300000000000008</v>
      </c>
      <c r="E40" s="64">
        <v>774.83</v>
      </c>
      <c r="F40" s="64">
        <v>154.94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7" t="s">
        <v>2</v>
      </c>
      <c r="Q40" s="87"/>
      <c r="R40" s="87"/>
      <c r="S40" s="87"/>
      <c r="T40" s="88"/>
    </row>
    <row r="41" spans="1:20">
      <c r="A41" s="93"/>
      <c r="B41" s="93"/>
      <c r="C41" s="62" t="s">
        <v>3</v>
      </c>
      <c r="D41" s="65">
        <v>14.09</v>
      </c>
      <c r="E41" s="64">
        <v>599.03</v>
      </c>
      <c r="F41" s="64">
        <v>119.79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93"/>
      <c r="B42" s="93"/>
      <c r="C42" s="62" t="s">
        <v>4</v>
      </c>
      <c r="D42" s="65">
        <v>21.13</v>
      </c>
      <c r="E42" s="64">
        <v>457.52</v>
      </c>
      <c r="F42" s="64">
        <v>91.49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93"/>
      <c r="B43" s="94"/>
      <c r="C43" s="62" t="s">
        <v>5</v>
      </c>
      <c r="D43" s="65">
        <v>28.17</v>
      </c>
      <c r="E43" s="64">
        <v>464.79</v>
      </c>
      <c r="F43" s="64">
        <v>92.94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93"/>
      <c r="B44" s="95" t="s">
        <v>7</v>
      </c>
      <c r="C44" s="62" t="s">
        <v>45</v>
      </c>
      <c r="D44" s="63">
        <v>6.46</v>
      </c>
      <c r="E44" s="64">
        <v>1063.49</v>
      </c>
      <c r="F44" s="64">
        <v>212.66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93"/>
      <c r="B45" s="93"/>
      <c r="C45" s="62" t="s">
        <v>46</v>
      </c>
      <c r="D45" s="63">
        <v>8.6300000000000008</v>
      </c>
      <c r="E45" s="64">
        <v>839.63</v>
      </c>
      <c r="F45" s="64">
        <v>167.9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93"/>
      <c r="B46" s="93"/>
      <c r="C46" s="62" t="s">
        <v>3</v>
      </c>
      <c r="D46" s="63">
        <v>14.09</v>
      </c>
      <c r="E46" s="64">
        <v>658.17</v>
      </c>
      <c r="F46" s="64">
        <v>131.61000000000001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93"/>
      <c r="B47" s="93"/>
      <c r="C47" s="62" t="s">
        <v>4</v>
      </c>
      <c r="D47" s="63">
        <v>21.13</v>
      </c>
      <c r="E47" s="64">
        <v>503.05</v>
      </c>
      <c r="F47" s="64">
        <v>100.59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94"/>
      <c r="B48" s="94"/>
      <c r="C48" s="62" t="s">
        <v>5</v>
      </c>
      <c r="D48" s="63">
        <v>28.17</v>
      </c>
      <c r="E48" s="64">
        <v>512.74</v>
      </c>
      <c r="F48" s="64">
        <v>102.53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6" t="s">
        <v>2</v>
      </c>
      <c r="Q51" s="87"/>
      <c r="R51" s="87"/>
      <c r="S51" s="87"/>
      <c r="T51" s="88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17/Ago/2022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5.33</v>
      </c>
      <c r="C55" s="73">
        <v>8.14</v>
      </c>
      <c r="D55" s="73">
        <v>13.36</v>
      </c>
      <c r="E55" s="73">
        <v>13.36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7.96</v>
      </c>
      <c r="C56" s="73">
        <v>10.14</v>
      </c>
      <c r="D56" s="73">
        <v>17.21</v>
      </c>
      <c r="E56" s="73">
        <v>17.21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6" t="s">
        <v>2</v>
      </c>
      <c r="Q63" s="87"/>
      <c r="R63" s="87"/>
      <c r="S63" s="87"/>
      <c r="T63" s="88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  <mergeCell ref="P63:T63"/>
    <mergeCell ref="P40:T40"/>
    <mergeCell ref="P51:T51"/>
    <mergeCell ref="Q1:R1"/>
    <mergeCell ref="E7:F7"/>
    <mergeCell ref="O1:P1"/>
    <mergeCell ref="M1:N1"/>
    <mergeCell ref="K8:L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7"/>
  <sheetViews>
    <sheetView showGridLines="0" tabSelected="1" zoomScaleNormal="100" workbookViewId="0">
      <selection activeCell="M10" sqref="M10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77"/>
      <c r="G1" s="77"/>
      <c r="H1" s="79"/>
    </row>
    <row r="2" spans="1:10" ht="15.75">
      <c r="A2" s="82" t="s">
        <v>55</v>
      </c>
      <c r="F2" s="80"/>
      <c r="G2" s="77"/>
      <c r="H2" s="79"/>
    </row>
    <row r="3" spans="1:10" ht="20.25">
      <c r="A3" s="81" t="s">
        <v>54</v>
      </c>
      <c r="F3" s="79"/>
      <c r="G3" s="79"/>
      <c r="H3" s="79"/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3.4700000000000002E-2</v>
      </c>
      <c r="J5" t="s">
        <v>61</v>
      </c>
    </row>
    <row r="6" spans="1:10">
      <c r="A6" s="58" t="str">
        <f>+PliegoRural!A6</f>
        <v>Vigente a partir del 17/Ago/2022</v>
      </c>
      <c r="B6" s="56"/>
      <c r="C6" s="56"/>
      <c r="D6" s="56"/>
      <c r="E6" s="56"/>
      <c r="F6" s="56"/>
      <c r="H6" s="85" t="s">
        <v>57</v>
      </c>
      <c r="I6" s="84">
        <f>1-I5</f>
        <v>0.96530000000000005</v>
      </c>
    </row>
    <row r="7" spans="1:10" ht="42" customHeight="1">
      <c r="A7" s="56"/>
      <c r="B7" s="56"/>
      <c r="C7" s="56"/>
      <c r="D7" s="56"/>
      <c r="E7" s="90" t="s">
        <v>26</v>
      </c>
      <c r="F7" s="91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95" t="s">
        <v>53</v>
      </c>
      <c r="B9" s="95" t="s">
        <v>33</v>
      </c>
      <c r="C9" s="62" t="s">
        <v>45</v>
      </c>
      <c r="D9" s="63">
        <f>+PliegoRural!D9</f>
        <v>7.75</v>
      </c>
      <c r="E9" s="64">
        <f>+PliegoRural!E9*96.53%+PliegoRural!E29*3.47%</f>
        <v>473.866986</v>
      </c>
      <c r="F9" s="64">
        <f>+PliegoRural!F9*96.53%+PliegoRural!F29*3.47%</f>
        <v>94.755188999999987</v>
      </c>
    </row>
    <row r="10" spans="1:10">
      <c r="A10" s="93"/>
      <c r="B10" s="93"/>
      <c r="C10" s="62" t="s">
        <v>46</v>
      </c>
      <c r="D10" s="63">
        <f>+PliegoRural!D10</f>
        <v>10.36</v>
      </c>
      <c r="E10" s="64">
        <f>+PliegoRural!E10*96.53%+PliegoRural!E30*3.47%</f>
        <v>368.79668800000002</v>
      </c>
      <c r="F10" s="64">
        <f>+PliegoRural!F10*96.53%+PliegoRural!F30*3.47%</f>
        <v>73.751059999999995</v>
      </c>
    </row>
    <row r="11" spans="1:10">
      <c r="A11" s="93"/>
      <c r="B11" s="93"/>
      <c r="C11" s="62" t="s">
        <v>3</v>
      </c>
      <c r="D11" s="63">
        <f>+PliegoRural!D11</f>
        <v>16.920000000000002</v>
      </c>
      <c r="E11" s="64">
        <f>+PliegoRural!E11*96.53%+PliegoRural!E31*3.47%</f>
        <v>290.11692399999998</v>
      </c>
      <c r="F11" s="64">
        <f>+PliegoRural!F11*96.53%+PliegoRural!F31*3.47%</f>
        <v>58.017246</v>
      </c>
    </row>
    <row r="12" spans="1:10">
      <c r="A12" s="93"/>
      <c r="B12" s="93"/>
      <c r="C12" s="62" t="s">
        <v>4</v>
      </c>
      <c r="D12" s="63">
        <f>+PliegoRural!D12</f>
        <v>25.37</v>
      </c>
      <c r="E12" s="64">
        <f>+PliegoRural!E12*96.53%+PliegoRural!E32*3.47%</f>
        <v>214.644631</v>
      </c>
      <c r="F12" s="64">
        <f>+PliegoRural!F12*96.53%+PliegoRural!F32*3.47%</f>
        <v>42.920718000000008</v>
      </c>
    </row>
    <row r="13" spans="1:10">
      <c r="A13" s="93"/>
      <c r="B13" s="94"/>
      <c r="C13" s="62" t="s">
        <v>5</v>
      </c>
      <c r="D13" s="63">
        <f>+PliegoRural!D13</f>
        <v>33.83</v>
      </c>
      <c r="E13" s="64">
        <f>+PliegoRural!E13*96.53%+PliegoRural!E33*3.47%</f>
        <v>206.70056200000002</v>
      </c>
      <c r="F13" s="64">
        <f>+PliegoRural!F13*96.53%+PliegoRural!F33*3.47%</f>
        <v>60.054374000000003</v>
      </c>
    </row>
    <row r="14" spans="1:10">
      <c r="A14" s="93"/>
      <c r="B14" s="95" t="s">
        <v>17</v>
      </c>
      <c r="C14" s="62" t="s">
        <v>45</v>
      </c>
      <c r="D14" s="63">
        <f>+PliegoRural!D14</f>
        <v>8.06</v>
      </c>
      <c r="E14" s="64">
        <f>+PliegoRural!E14*96.53%+PliegoRural!E34*3.47%</f>
        <v>470.88985900000006</v>
      </c>
      <c r="F14" s="64">
        <f>+PliegoRural!F14*96.53%+PliegoRural!F34*3.47%</f>
        <v>94.16348600000002</v>
      </c>
    </row>
    <row r="15" spans="1:10">
      <c r="A15" s="93"/>
      <c r="B15" s="93"/>
      <c r="C15" s="62" t="s">
        <v>46</v>
      </c>
      <c r="D15" s="63">
        <f>+PliegoRural!D15</f>
        <v>10.77</v>
      </c>
      <c r="E15" s="64">
        <f>+PliegoRural!E15*96.53%+PliegoRural!E35*3.47%</f>
        <v>366.03236800000002</v>
      </c>
      <c r="F15" s="64">
        <f>+PliegoRural!F15*96.53%+PliegoRural!F35*3.47%</f>
        <v>73.192195999999996</v>
      </c>
    </row>
    <row r="16" spans="1:10">
      <c r="A16" s="93"/>
      <c r="B16" s="93"/>
      <c r="C16" s="62" t="s">
        <v>3</v>
      </c>
      <c r="D16" s="63">
        <f>+PliegoRural!D16</f>
        <v>17.59</v>
      </c>
      <c r="E16" s="64">
        <f>+PliegoRural!E16*96.53%+PliegoRural!E36*3.47%</f>
        <v>286.18736700000005</v>
      </c>
      <c r="F16" s="64">
        <f>+PliegoRural!F16*96.53%+PliegoRural!F36*3.47%</f>
        <v>57.227404000000007</v>
      </c>
    </row>
    <row r="17" spans="1:6">
      <c r="A17" s="93"/>
      <c r="B17" s="93"/>
      <c r="C17" s="62" t="s">
        <v>4</v>
      </c>
      <c r="D17" s="63">
        <f>+PliegoRural!D17</f>
        <v>26.39</v>
      </c>
      <c r="E17" s="64">
        <f>+PliegoRural!E17*96.53%+PliegoRural!E37*3.47%</f>
        <v>211.48977400000001</v>
      </c>
      <c r="F17" s="64">
        <f>+PliegoRural!F17*96.53%+PliegoRural!F37*3.47%</f>
        <v>42.287815999999999</v>
      </c>
    </row>
    <row r="18" spans="1:6">
      <c r="A18" s="93"/>
      <c r="B18" s="94"/>
      <c r="C18" s="62" t="s">
        <v>5</v>
      </c>
      <c r="D18" s="63">
        <f>+PliegoRural!D18</f>
        <v>35.18</v>
      </c>
      <c r="E18" s="64">
        <f>+PliegoRural!E18*96.53%+PliegoRural!E38*3.47%</f>
        <v>202.80251900000002</v>
      </c>
      <c r="F18" s="64">
        <f>+PliegoRural!F18*96.53%+PliegoRural!F38*3.47%</f>
        <v>64.445509000000001</v>
      </c>
    </row>
    <row r="19" spans="1:6">
      <c r="A19" s="93"/>
      <c r="B19" s="95" t="s">
        <v>34</v>
      </c>
      <c r="C19" s="62" t="s">
        <v>45</v>
      </c>
      <c r="D19" s="63">
        <f>+PliegoRural!D19</f>
        <v>6.46</v>
      </c>
      <c r="E19" s="64">
        <f>+PliegoRural!E19*96.53%+PliegoRural!E39*3.47%</f>
        <v>679.38286600000004</v>
      </c>
      <c r="F19" s="64">
        <f>+PliegoRural!F19*96.53%+PliegoRural!F39*3.47%</f>
        <v>135.85436499999997</v>
      </c>
    </row>
    <row r="20" spans="1:6">
      <c r="A20" s="93"/>
      <c r="B20" s="93"/>
      <c r="C20" s="62" t="s">
        <v>46</v>
      </c>
      <c r="D20" s="63">
        <f>+PliegoRural!D20</f>
        <v>8.6300000000000008</v>
      </c>
      <c r="E20" s="64">
        <f>+PliegoRural!E20*96.53%+PliegoRural!E40*3.47%</f>
        <v>535.03017399999999</v>
      </c>
      <c r="F20" s="64">
        <f>+PliegoRural!F20*96.53%+PliegoRural!F40*3.47%</f>
        <v>106.98389600000002</v>
      </c>
    </row>
    <row r="21" spans="1:6">
      <c r="A21" s="93"/>
      <c r="B21" s="93"/>
      <c r="C21" s="62" t="s">
        <v>3</v>
      </c>
      <c r="D21" s="63">
        <f>+PliegoRural!D21</f>
        <v>14.09</v>
      </c>
      <c r="E21" s="64">
        <f>+PliegoRural!E21*96.53%+PliegoRural!E41*3.47%</f>
        <v>418.46098200000006</v>
      </c>
      <c r="F21" s="64">
        <f>+PliegoRural!F21*96.53%+PliegoRural!F41*3.47%</f>
        <v>83.678126999999989</v>
      </c>
    </row>
    <row r="22" spans="1:6">
      <c r="A22" s="93"/>
      <c r="B22" s="93"/>
      <c r="C22" s="62" t="s">
        <v>4</v>
      </c>
      <c r="D22" s="63">
        <f>+PliegoRural!D22</f>
        <v>21.13</v>
      </c>
      <c r="E22" s="64">
        <f>+PliegoRural!E22*96.53%+PliegoRural!E42*3.47%</f>
        <v>312.10720800000001</v>
      </c>
      <c r="F22" s="64">
        <f>+PliegoRural!F22*96.53%+PliegoRural!F42*3.47%</f>
        <v>62.415164000000004</v>
      </c>
    </row>
    <row r="23" spans="1:6">
      <c r="A23" s="93"/>
      <c r="B23" s="94"/>
      <c r="C23" s="62" t="s">
        <v>5</v>
      </c>
      <c r="D23" s="63">
        <f>+PliegoRural!D23</f>
        <v>28.17</v>
      </c>
      <c r="E23" s="64">
        <f>+PliegoRural!E23*96.53%+PliegoRural!E43*3.47%</f>
        <v>320.97960600000005</v>
      </c>
      <c r="F23" s="64">
        <f>+PliegoRural!F23*96.53%+PliegoRural!F43*3.47%</f>
        <v>64.183712999999997</v>
      </c>
    </row>
    <row r="24" spans="1:6">
      <c r="A24" s="93"/>
      <c r="B24" s="95" t="s">
        <v>7</v>
      </c>
      <c r="C24" s="62" t="s">
        <v>45</v>
      </c>
      <c r="D24" s="63">
        <f>+PliegoRural!D24</f>
        <v>6.46</v>
      </c>
      <c r="E24" s="64">
        <f>+PliegoRural!E24*96.53%+PliegoRural!E44*3.47%</f>
        <v>727.62351799999999</v>
      </c>
      <c r="F24" s="64">
        <f>+PliegoRural!F24*96.53%+PliegoRural!F44*3.47%</f>
        <v>145.50407900000002</v>
      </c>
    </row>
    <row r="25" spans="1:6">
      <c r="A25" s="93"/>
      <c r="B25" s="93"/>
      <c r="C25" s="62" t="s">
        <v>46</v>
      </c>
      <c r="D25" s="63">
        <f>+PliegoRural!D25</f>
        <v>8.6300000000000008</v>
      </c>
      <c r="E25" s="64">
        <f>+PliegoRural!E25*96.53%+PliegoRural!E45*3.47%</f>
        <v>573.75742100000014</v>
      </c>
      <c r="F25" s="64">
        <f>+PliegoRural!F25*96.53%+PliegoRural!F45*3.47%</f>
        <v>114.73127600000001</v>
      </c>
    </row>
    <row r="26" spans="1:6">
      <c r="A26" s="93"/>
      <c r="B26" s="93"/>
      <c r="C26" s="62" t="s">
        <v>3</v>
      </c>
      <c r="D26" s="63">
        <f>+PliegoRural!D26</f>
        <v>14.09</v>
      </c>
      <c r="E26" s="64">
        <f>+PliegoRural!E26*96.53%+PliegoRural!E46*3.47%</f>
        <v>456.00722100000002</v>
      </c>
      <c r="F26" s="64">
        <f>+PliegoRural!F26*96.53%+PliegoRural!F46*3.47%</f>
        <v>91.183236000000008</v>
      </c>
    </row>
    <row r="27" spans="1:6">
      <c r="A27" s="93"/>
      <c r="B27" s="93"/>
      <c r="C27" s="62" t="s">
        <v>4</v>
      </c>
      <c r="D27" s="63">
        <f>+PliegoRural!D27</f>
        <v>21.13</v>
      </c>
      <c r="E27" s="64">
        <f>+PliegoRural!E27*96.53%+PliegoRural!E47*3.47%</f>
        <v>340.90855899999997</v>
      </c>
      <c r="F27" s="64">
        <f>+PliegoRural!F27*96.53%+PliegoRural!F47*3.47%</f>
        <v>68.175226000000009</v>
      </c>
    </row>
    <row r="28" spans="1:6">
      <c r="A28" s="94"/>
      <c r="B28" s="94"/>
      <c r="C28" s="62" t="s">
        <v>5</v>
      </c>
      <c r="D28" s="63">
        <f>+PliegoRural!D28</f>
        <v>28.17</v>
      </c>
      <c r="E28" s="64">
        <f>+PliegoRural!E28*96.53%+PliegoRural!E48*3.47%</f>
        <v>352.21061000000003</v>
      </c>
      <c r="F28" s="64">
        <f>+PliegoRural!F28*96.53%+PliegoRural!F48*3.47%</f>
        <v>70.433774999999997</v>
      </c>
    </row>
    <row r="29" spans="1:6" hidden="1">
      <c r="A29" s="93"/>
      <c r="B29" s="93"/>
      <c r="C29" s="62"/>
      <c r="D29" s="65"/>
      <c r="E29" s="64"/>
      <c r="F29" s="64"/>
    </row>
    <row r="30" spans="1:6" hidden="1">
      <c r="A30" s="93"/>
      <c r="B30" s="93"/>
      <c r="C30" s="62"/>
      <c r="D30" s="65"/>
      <c r="E30" s="64"/>
      <c r="F30" s="64"/>
    </row>
    <row r="31" spans="1:6" hidden="1">
      <c r="A31" s="93"/>
      <c r="B31" s="93"/>
      <c r="C31" s="62"/>
      <c r="D31" s="65"/>
      <c r="E31" s="64"/>
      <c r="F31" s="64"/>
    </row>
    <row r="32" spans="1:6" hidden="1">
      <c r="A32" s="93"/>
      <c r="B32" s="93"/>
      <c r="C32" s="62"/>
      <c r="D32" s="65"/>
      <c r="E32" s="64"/>
      <c r="F32" s="64"/>
    </row>
    <row r="33" spans="1:6" hidden="1">
      <c r="A33" s="93"/>
      <c r="B33" s="94"/>
      <c r="C33" s="62"/>
      <c r="D33" s="65"/>
      <c r="E33" s="64"/>
      <c r="F33" s="66"/>
    </row>
    <row r="34" spans="1:6" hidden="1">
      <c r="A34" s="93"/>
      <c r="B34" s="95"/>
      <c r="C34" s="62"/>
      <c r="D34" s="65"/>
      <c r="E34" s="64"/>
      <c r="F34" s="64"/>
    </row>
    <row r="35" spans="1:6" hidden="1">
      <c r="A35" s="93"/>
      <c r="B35" s="93"/>
      <c r="C35" s="62"/>
      <c r="D35" s="65"/>
      <c r="E35" s="64"/>
      <c r="F35" s="64"/>
    </row>
    <row r="36" spans="1:6" hidden="1">
      <c r="A36" s="93"/>
      <c r="B36" s="93"/>
      <c r="C36" s="62"/>
      <c r="D36" s="65"/>
      <c r="E36" s="64"/>
      <c r="F36" s="64"/>
    </row>
    <row r="37" spans="1:6" hidden="1">
      <c r="A37" s="93"/>
      <c r="B37" s="93"/>
      <c r="C37" s="62"/>
      <c r="D37" s="65"/>
      <c r="E37" s="64"/>
      <c r="F37" s="64"/>
    </row>
    <row r="38" spans="1:6" hidden="1">
      <c r="A38" s="93"/>
      <c r="B38" s="94"/>
      <c r="C38" s="62"/>
      <c r="D38" s="65"/>
      <c r="E38" s="64"/>
      <c r="F38" s="66"/>
    </row>
    <row r="39" spans="1:6" hidden="1">
      <c r="A39" s="93"/>
      <c r="B39" s="95"/>
      <c r="C39" s="62"/>
      <c r="D39" s="65"/>
      <c r="E39" s="64"/>
      <c r="F39" s="64"/>
    </row>
    <row r="40" spans="1:6" hidden="1">
      <c r="A40" s="93"/>
      <c r="B40" s="93"/>
      <c r="C40" s="62"/>
      <c r="D40" s="65"/>
      <c r="E40" s="64"/>
      <c r="F40" s="64"/>
    </row>
    <row r="41" spans="1:6" hidden="1">
      <c r="A41" s="93"/>
      <c r="B41" s="93"/>
      <c r="C41" s="62"/>
      <c r="D41" s="65"/>
      <c r="E41" s="64"/>
      <c r="F41" s="64"/>
    </row>
    <row r="42" spans="1:6" hidden="1">
      <c r="A42" s="93"/>
      <c r="B42" s="93"/>
      <c r="C42" s="62"/>
      <c r="D42" s="65"/>
      <c r="E42" s="64"/>
      <c r="F42" s="64"/>
    </row>
    <row r="43" spans="1:6" hidden="1">
      <c r="A43" s="93"/>
      <c r="B43" s="94"/>
      <c r="C43" s="62"/>
      <c r="D43" s="65"/>
      <c r="E43" s="64"/>
      <c r="F43" s="64"/>
    </row>
    <row r="44" spans="1:6" hidden="1">
      <c r="A44" s="93"/>
      <c r="B44" s="95"/>
      <c r="C44" s="62"/>
      <c r="D44" s="63"/>
      <c r="E44" s="64"/>
      <c r="F44" s="64"/>
    </row>
    <row r="45" spans="1:6" hidden="1">
      <c r="A45" s="93"/>
      <c r="B45" s="93"/>
      <c r="C45" s="62"/>
      <c r="D45" s="63"/>
      <c r="E45" s="64"/>
      <c r="F45" s="64"/>
    </row>
    <row r="46" spans="1:6" hidden="1">
      <c r="A46" s="93"/>
      <c r="B46" s="93"/>
      <c r="C46" s="62"/>
      <c r="D46" s="63"/>
      <c r="E46" s="64"/>
      <c r="F46" s="64"/>
    </row>
    <row r="47" spans="1:6" hidden="1">
      <c r="A47" s="93"/>
      <c r="B47" s="93"/>
      <c r="C47" s="62"/>
      <c r="D47" s="63"/>
      <c r="E47" s="64"/>
      <c r="F47" s="64"/>
    </row>
    <row r="48" spans="1:6" hidden="1">
      <c r="A48" s="94"/>
      <c r="B48" s="94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17/Ago/2022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5.33</v>
      </c>
      <c r="C55" s="73">
        <f>+PliegoRural!C55</f>
        <v>8.14</v>
      </c>
      <c r="D55" s="73">
        <f>+PliegoRural!D55</f>
        <v>13.36</v>
      </c>
      <c r="E55" s="73">
        <f>+PliegoRural!E55</f>
        <v>13.36</v>
      </c>
      <c r="F55" s="68"/>
    </row>
    <row r="56" spans="1:6">
      <c r="A56" s="72" t="s">
        <v>21</v>
      </c>
      <c r="B56" s="73">
        <f>+PliegoRural!B56</f>
        <v>7.96</v>
      </c>
      <c r="C56" s="73">
        <f>+PliegoRural!C56</f>
        <v>10.14</v>
      </c>
      <c r="D56" s="73">
        <f>+PliegoRural!D56</f>
        <v>17.21</v>
      </c>
      <c r="E56" s="73">
        <f>+PliegoRural!E56</f>
        <v>17.21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7"/>
  <sheetViews>
    <sheetView showGridLines="0" zoomScaleNormal="100" workbookViewId="0">
      <selection activeCell="F9" sqref="F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83"/>
      <c r="G1" s="83"/>
      <c r="H1" s="79"/>
    </row>
    <row r="2" spans="1:9" ht="15.75">
      <c r="A2" s="82" t="s">
        <v>59</v>
      </c>
      <c r="F2" s="80"/>
      <c r="G2" s="83"/>
      <c r="H2" s="79"/>
    </row>
    <row r="3" spans="1:9" ht="20.25">
      <c r="A3" s="81" t="s">
        <v>58</v>
      </c>
      <c r="F3" s="79"/>
      <c r="G3" s="79"/>
      <c r="H3" s="79"/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0.1</v>
      </c>
    </row>
    <row r="6" spans="1:9">
      <c r="A6" s="58" t="str">
        <f>+PliegoRural!A6</f>
        <v>Vigente a partir del 17/Ago/2022</v>
      </c>
      <c r="B6" s="56"/>
      <c r="C6" s="56"/>
      <c r="D6" s="56"/>
      <c r="E6" s="56"/>
      <c r="F6" s="56"/>
      <c r="H6" s="85" t="s">
        <v>57</v>
      </c>
      <c r="I6" s="84">
        <f>1-I5</f>
        <v>0.9</v>
      </c>
    </row>
    <row r="7" spans="1:9" ht="42" customHeight="1">
      <c r="A7" s="56"/>
      <c r="B7" s="56"/>
      <c r="C7" s="56"/>
      <c r="D7" s="56"/>
      <c r="E7" s="90" t="s">
        <v>26</v>
      </c>
      <c r="F7" s="91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95" t="s">
        <v>60</v>
      </c>
      <c r="B9" s="95" t="s">
        <v>33</v>
      </c>
      <c r="C9" s="62" t="s">
        <v>45</v>
      </c>
      <c r="D9" s="63">
        <f>+PliegoRural!D9</f>
        <v>7.75</v>
      </c>
      <c r="E9" s="64">
        <f>+PliegoRural!E9*$I$6+PliegoRural!E29*$I$5</f>
        <v>490.47800000000001</v>
      </c>
      <c r="F9" s="64">
        <f>+PliegoRural!F9*$I$6+PliegoRural!F29*$I$5</f>
        <v>98.076999999999998</v>
      </c>
    </row>
    <row r="10" spans="1:9">
      <c r="A10" s="93"/>
      <c r="B10" s="93"/>
      <c r="C10" s="62" t="s">
        <v>46</v>
      </c>
      <c r="D10" s="63">
        <f>+PliegoRural!D10</f>
        <v>10.36</v>
      </c>
      <c r="E10" s="64">
        <f>+PliegoRural!E10*$I$6+PliegoRural!E30*$I$5</f>
        <v>381.79400000000004</v>
      </c>
      <c r="F10" s="64">
        <f>+PliegoRural!F10*$I$6+PliegoRural!F30*$I$5</f>
        <v>76.350000000000009</v>
      </c>
    </row>
    <row r="11" spans="1:9">
      <c r="A11" s="93"/>
      <c r="B11" s="93"/>
      <c r="C11" s="62" t="s">
        <v>3</v>
      </c>
      <c r="D11" s="63">
        <f>+PliegoRural!D11</f>
        <v>16.920000000000002</v>
      </c>
      <c r="E11" s="64">
        <f>+PliegoRural!E11*$I$6+PliegoRural!E31*$I$5</f>
        <v>299.97199999999998</v>
      </c>
      <c r="F11" s="64">
        <f>+PliegoRural!F11*$I$6+PliegoRural!F31*$I$5</f>
        <v>59.988000000000007</v>
      </c>
    </row>
    <row r="12" spans="1:9">
      <c r="A12" s="93"/>
      <c r="B12" s="93"/>
      <c r="C12" s="62" t="s">
        <v>4</v>
      </c>
      <c r="D12" s="63">
        <f>+PliegoRural!D12</f>
        <v>25.37</v>
      </c>
      <c r="E12" s="64">
        <f>+PliegoRural!E12*$I$6+PliegoRural!E32*$I$5</f>
        <v>222.46300000000002</v>
      </c>
      <c r="F12" s="64">
        <f>+PliegoRural!F12*$I$6+PliegoRural!F32*$I$5</f>
        <v>44.484000000000009</v>
      </c>
    </row>
    <row r="13" spans="1:9">
      <c r="A13" s="93"/>
      <c r="B13" s="94"/>
      <c r="C13" s="62" t="s">
        <v>5</v>
      </c>
      <c r="D13" s="63">
        <f>+PliegoRural!D13</f>
        <v>33.83</v>
      </c>
      <c r="E13" s="64">
        <f>+PliegoRural!E13*$I$6+PliegoRural!E33*$I$5</f>
        <v>214.43600000000004</v>
      </c>
      <c r="F13" s="64">
        <f>+PliegoRural!F13*$I$6+PliegoRural!F33*$I$5</f>
        <v>62.302000000000007</v>
      </c>
    </row>
    <row r="14" spans="1:9">
      <c r="A14" s="93"/>
      <c r="B14" s="95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487.01700000000005</v>
      </c>
      <c r="F14" s="64">
        <f>+PliegoRural!F14*$I$6+PliegoRural!F34*$I$5</f>
        <v>97.388000000000005</v>
      </c>
    </row>
    <row r="15" spans="1:9">
      <c r="A15" s="93"/>
      <c r="B15" s="93"/>
      <c r="C15" s="62" t="s">
        <v>46</v>
      </c>
      <c r="D15" s="63">
        <f>+PliegoRural!D15</f>
        <v>10.77</v>
      </c>
      <c r="E15" s="64">
        <f>+PliegoRural!E15*$I$6+PliegoRural!E35*$I$5</f>
        <v>378.66399999999999</v>
      </c>
      <c r="F15" s="64">
        <f>+PliegoRural!F15*$I$6+PliegoRural!F35*$I$5</f>
        <v>75.717999999999989</v>
      </c>
    </row>
    <row r="16" spans="1:9">
      <c r="A16" s="93"/>
      <c r="B16" s="93"/>
      <c r="C16" s="62" t="s">
        <v>3</v>
      </c>
      <c r="D16" s="63">
        <f>+PliegoRural!D16</f>
        <v>17.59</v>
      </c>
      <c r="E16" s="64">
        <f>+PliegoRural!E16*$I$6+PliegoRural!E36*$I$5</f>
        <v>295.76100000000002</v>
      </c>
      <c r="F16" s="64">
        <f>+PliegoRural!F16*$I$6+PliegoRural!F36*$I$5</f>
        <v>59.141999999999996</v>
      </c>
    </row>
    <row r="17" spans="1:6">
      <c r="A17" s="93"/>
      <c r="B17" s="93"/>
      <c r="C17" s="62" t="s">
        <v>4</v>
      </c>
      <c r="D17" s="63">
        <f>+PliegoRural!D17</f>
        <v>26.39</v>
      </c>
      <c r="E17" s="64">
        <f>+PliegoRural!E17*$I$6+PliegoRural!E37*$I$5</f>
        <v>219.09199999999998</v>
      </c>
      <c r="F17" s="64">
        <f>+PliegoRural!F17*$I$6+PliegoRural!F37*$I$5</f>
        <v>43.808</v>
      </c>
    </row>
    <row r="18" spans="1:6">
      <c r="A18" s="93"/>
      <c r="B18" s="94"/>
      <c r="C18" s="62" t="s">
        <v>5</v>
      </c>
      <c r="D18" s="63">
        <f>+PliegoRural!D18</f>
        <v>35.18</v>
      </c>
      <c r="E18" s="64">
        <f>+PliegoRural!E18*$I$6+PliegoRural!E38*$I$5</f>
        <v>210.297</v>
      </c>
      <c r="F18" s="64">
        <f>+PliegoRural!F18*$I$6+PliegoRural!F38*$I$5</f>
        <v>66.826999999999998</v>
      </c>
    </row>
    <row r="19" spans="1:6">
      <c r="A19" s="93"/>
      <c r="B19" s="95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699.9380000000001</v>
      </c>
      <c r="F19" s="64">
        <f>+PliegoRural!F19*$I$6+PliegoRural!F39*$I$5</f>
        <v>139.965</v>
      </c>
    </row>
    <row r="20" spans="1:6">
      <c r="A20" s="93"/>
      <c r="B20" s="93"/>
      <c r="C20" s="62" t="s">
        <v>46</v>
      </c>
      <c r="D20" s="63">
        <f>+PliegoRural!D20</f>
        <v>8.6300000000000008</v>
      </c>
      <c r="E20" s="64">
        <f>+PliegoRural!E20*$I$6+PliegoRural!E40*$I$5</f>
        <v>551.25199999999995</v>
      </c>
      <c r="F20" s="64">
        <f>+PliegoRural!F20*$I$6+PliegoRural!F40*$I$5</f>
        <v>110.22800000000001</v>
      </c>
    </row>
    <row r="21" spans="1:6">
      <c r="A21" s="93"/>
      <c r="B21" s="93"/>
      <c r="C21" s="62" t="s">
        <v>3</v>
      </c>
      <c r="D21" s="63">
        <f>+PliegoRural!D21</f>
        <v>14.09</v>
      </c>
      <c r="E21" s="64">
        <f>+PliegoRural!E21*$I$6+PliegoRural!E41*$I$5</f>
        <v>430.67600000000004</v>
      </c>
      <c r="F21" s="64">
        <f>+PliegoRural!F21*$I$6+PliegoRural!F41*$I$5</f>
        <v>86.120999999999995</v>
      </c>
    </row>
    <row r="22" spans="1:6">
      <c r="A22" s="93"/>
      <c r="B22" s="93"/>
      <c r="C22" s="62" t="s">
        <v>4</v>
      </c>
      <c r="D22" s="63">
        <f>+PliegoRural!D22</f>
        <v>21.13</v>
      </c>
      <c r="E22" s="64">
        <f>+PliegoRural!E22*$I$6+PliegoRural!E42*$I$5</f>
        <v>321.94400000000002</v>
      </c>
      <c r="F22" s="64">
        <f>+PliegoRural!F22*$I$6+PliegoRural!F42*$I$5</f>
        <v>64.381999999999991</v>
      </c>
    </row>
    <row r="23" spans="1:6">
      <c r="A23" s="93"/>
      <c r="B23" s="94"/>
      <c r="C23" s="62" t="s">
        <v>5</v>
      </c>
      <c r="D23" s="63">
        <f>+PliegoRural!D23</f>
        <v>28.17</v>
      </c>
      <c r="E23" s="64">
        <f>+PliegoRural!E23*$I$6+PliegoRural!E43*$I$5</f>
        <v>330.70799999999997</v>
      </c>
      <c r="F23" s="64">
        <f>+PliegoRural!F23*$I$6+PliegoRural!F43*$I$5</f>
        <v>66.129000000000005</v>
      </c>
    </row>
    <row r="24" spans="1:6">
      <c r="A24" s="93"/>
      <c r="B24" s="95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750.34400000000005</v>
      </c>
      <c r="F24" s="64">
        <f>+PliegoRural!F24*$I$6+PliegoRural!F44*$I$5</f>
        <v>150.047</v>
      </c>
    </row>
    <row r="25" spans="1:6">
      <c r="A25" s="93"/>
      <c r="B25" s="93"/>
      <c r="C25" s="62" t="s">
        <v>46</v>
      </c>
      <c r="D25" s="63">
        <f>+PliegoRural!D25</f>
        <v>8.6300000000000008</v>
      </c>
      <c r="E25" s="64">
        <f>+PliegoRural!E25*$I$6+PliegoRural!E45*$I$5</f>
        <v>591.74300000000005</v>
      </c>
      <c r="F25" s="64">
        <f>+PliegoRural!F25*$I$6+PliegoRural!F45*$I$5</f>
        <v>118.328</v>
      </c>
    </row>
    <row r="26" spans="1:6">
      <c r="A26" s="93"/>
      <c r="B26" s="93"/>
      <c r="C26" s="62" t="s">
        <v>3</v>
      </c>
      <c r="D26" s="63">
        <f>+PliegoRural!D26</f>
        <v>14.09</v>
      </c>
      <c r="E26" s="64">
        <f>+PliegoRural!E26*$I$6+PliegoRural!E46*$I$5</f>
        <v>469.68300000000005</v>
      </c>
      <c r="F26" s="64">
        <f>+PliegoRural!F26*$I$6+PliegoRural!F46*$I$5</f>
        <v>93.918000000000006</v>
      </c>
    </row>
    <row r="27" spans="1:6">
      <c r="A27" s="93"/>
      <c r="B27" s="93"/>
      <c r="C27" s="62" t="s">
        <v>4</v>
      </c>
      <c r="D27" s="63">
        <f>+PliegoRural!D27</f>
        <v>21.13</v>
      </c>
      <c r="E27" s="64">
        <f>+PliegoRural!E27*$I$6+PliegoRural!E47*$I$5</f>
        <v>351.87700000000001</v>
      </c>
      <c r="F27" s="64">
        <f>+PliegoRural!F27*$I$6+PliegoRural!F47*$I$5</f>
        <v>70.368000000000009</v>
      </c>
    </row>
    <row r="28" spans="1:6">
      <c r="A28" s="94"/>
      <c r="B28" s="94"/>
      <c r="C28" s="62" t="s">
        <v>5</v>
      </c>
      <c r="D28" s="63">
        <f>+PliegoRural!D28</f>
        <v>28.17</v>
      </c>
      <c r="E28" s="64">
        <f>+PliegoRural!E28*$I$6+PliegoRural!E48*$I$5</f>
        <v>363.07</v>
      </c>
      <c r="F28" s="64">
        <f>+PliegoRural!F28*$I$6+PliegoRural!F48*$I$5</f>
        <v>72.605000000000004</v>
      </c>
    </row>
    <row r="29" spans="1:6" hidden="1">
      <c r="A29" s="93"/>
      <c r="B29" s="93"/>
      <c r="C29" s="62"/>
      <c r="D29" s="65"/>
      <c r="E29" s="64"/>
      <c r="F29" s="64"/>
    </row>
    <row r="30" spans="1:6" hidden="1">
      <c r="A30" s="93"/>
      <c r="B30" s="93"/>
      <c r="C30" s="62"/>
      <c r="D30" s="65"/>
      <c r="E30" s="64"/>
      <c r="F30" s="64"/>
    </row>
    <row r="31" spans="1:6" hidden="1">
      <c r="A31" s="93"/>
      <c r="B31" s="93"/>
      <c r="C31" s="62"/>
      <c r="D31" s="65"/>
      <c r="E31" s="64"/>
      <c r="F31" s="64"/>
    </row>
    <row r="32" spans="1:6" hidden="1">
      <c r="A32" s="93"/>
      <c r="B32" s="93"/>
      <c r="C32" s="62"/>
      <c r="D32" s="65"/>
      <c r="E32" s="64"/>
      <c r="F32" s="64"/>
    </row>
    <row r="33" spans="1:6" hidden="1">
      <c r="A33" s="93"/>
      <c r="B33" s="94"/>
      <c r="C33" s="62"/>
      <c r="D33" s="65"/>
      <c r="E33" s="64"/>
      <c r="F33" s="66"/>
    </row>
    <row r="34" spans="1:6" hidden="1">
      <c r="A34" s="93"/>
      <c r="B34" s="95"/>
      <c r="C34" s="62"/>
      <c r="D34" s="65"/>
      <c r="E34" s="64"/>
      <c r="F34" s="64"/>
    </row>
    <row r="35" spans="1:6" hidden="1">
      <c r="A35" s="93"/>
      <c r="B35" s="93"/>
      <c r="C35" s="62"/>
      <c r="D35" s="65"/>
      <c r="E35" s="64"/>
      <c r="F35" s="64"/>
    </row>
    <row r="36" spans="1:6" hidden="1">
      <c r="A36" s="93"/>
      <c r="B36" s="93"/>
      <c r="C36" s="62"/>
      <c r="D36" s="65"/>
      <c r="E36" s="64"/>
      <c r="F36" s="64"/>
    </row>
    <row r="37" spans="1:6" hidden="1">
      <c r="A37" s="93"/>
      <c r="B37" s="93"/>
      <c r="C37" s="62"/>
      <c r="D37" s="65"/>
      <c r="E37" s="64"/>
      <c r="F37" s="64"/>
    </row>
    <row r="38" spans="1:6" hidden="1">
      <c r="A38" s="93"/>
      <c r="B38" s="94"/>
      <c r="C38" s="62"/>
      <c r="D38" s="65"/>
      <c r="E38" s="64"/>
      <c r="F38" s="66"/>
    </row>
    <row r="39" spans="1:6" hidden="1">
      <c r="A39" s="93"/>
      <c r="B39" s="95"/>
      <c r="C39" s="62"/>
      <c r="D39" s="65"/>
      <c r="E39" s="64"/>
      <c r="F39" s="64"/>
    </row>
    <row r="40" spans="1:6" hidden="1">
      <c r="A40" s="93"/>
      <c r="B40" s="93"/>
      <c r="C40" s="62"/>
      <c r="D40" s="65"/>
      <c r="E40" s="64"/>
      <c r="F40" s="64"/>
    </row>
    <row r="41" spans="1:6" hidden="1">
      <c r="A41" s="93"/>
      <c r="B41" s="93"/>
      <c r="C41" s="62"/>
      <c r="D41" s="65"/>
      <c r="E41" s="64"/>
      <c r="F41" s="64"/>
    </row>
    <row r="42" spans="1:6" hidden="1">
      <c r="A42" s="93"/>
      <c r="B42" s="93"/>
      <c r="C42" s="62"/>
      <c r="D42" s="65"/>
      <c r="E42" s="64"/>
      <c r="F42" s="64"/>
    </row>
    <row r="43" spans="1:6" hidden="1">
      <c r="A43" s="93"/>
      <c r="B43" s="94"/>
      <c r="C43" s="62"/>
      <c r="D43" s="65"/>
      <c r="E43" s="64"/>
      <c r="F43" s="64"/>
    </row>
    <row r="44" spans="1:6" hidden="1">
      <c r="A44" s="93"/>
      <c r="B44" s="95"/>
      <c r="C44" s="62"/>
      <c r="D44" s="63"/>
      <c r="E44" s="64"/>
      <c r="F44" s="64"/>
    </row>
    <row r="45" spans="1:6" hidden="1">
      <c r="A45" s="93"/>
      <c r="B45" s="93"/>
      <c r="C45" s="62"/>
      <c r="D45" s="63"/>
      <c r="E45" s="64"/>
      <c r="F45" s="64"/>
    </row>
    <row r="46" spans="1:6" hidden="1">
      <c r="A46" s="93"/>
      <c r="B46" s="93"/>
      <c r="C46" s="62"/>
      <c r="D46" s="63"/>
      <c r="E46" s="64"/>
      <c r="F46" s="64"/>
    </row>
    <row r="47" spans="1:6" hidden="1">
      <c r="A47" s="93"/>
      <c r="B47" s="93"/>
      <c r="C47" s="62"/>
      <c r="D47" s="63"/>
      <c r="E47" s="64"/>
      <c r="F47" s="64"/>
    </row>
    <row r="48" spans="1:6" hidden="1">
      <c r="A48" s="94"/>
      <c r="B48" s="94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17/Ago/2022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5.33</v>
      </c>
      <c r="C55" s="73">
        <f>+PliegoRural!C55</f>
        <v>8.14</v>
      </c>
      <c r="D55" s="73">
        <f>+PliegoRural!D55</f>
        <v>13.36</v>
      </c>
      <c r="E55" s="73">
        <f>+PliegoRural!E55</f>
        <v>13.36</v>
      </c>
      <c r="F55" s="68"/>
    </row>
    <row r="56" spans="1:6">
      <c r="A56" s="72" t="s">
        <v>21</v>
      </c>
      <c r="B56" s="73">
        <f>+PliegoRural!B56</f>
        <v>7.96</v>
      </c>
      <c r="C56" s="73">
        <f>+PliegoRural!C56</f>
        <v>10.14</v>
      </c>
      <c r="D56" s="73">
        <f>+PliegoRural!D56</f>
        <v>17.21</v>
      </c>
      <c r="E56" s="73">
        <f>+PliegoRural!E56</f>
        <v>17.21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USER-01</cp:lastModifiedBy>
  <cp:lastPrinted>2015-02-05T20:48:49Z</cp:lastPrinted>
  <dcterms:created xsi:type="dcterms:W3CDTF">2005-07-18T22:02:40Z</dcterms:created>
  <dcterms:modified xsi:type="dcterms:W3CDTF">2022-08-31T23:39:08Z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