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9152B0E7-385B-4B96-A4E1-797ABFE04B3D}" xr6:coauthVersionLast="47" xr6:coauthVersionMax="47" xr10:uidLastSave="{00000000-0000-0000-0000-000000000000}"/>
  <bookViews>
    <workbookView xWindow="-120" yWindow="-120" windowWidth="29040" windowHeight="15840" tabRatio="77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<sst xmlns="http://schemas.openxmlformats.org/spreadsheetml/2006/main" count="235" uniqueCount="62">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</sst>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abSelected="1" zoomScale="80" zoomScaleNormal="80" workbookViewId="0">
      <selection activeCell="G61" sqref="G61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45173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04/Set/2023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84" t="s">
        <v>42</v>
      </c>
      <c r="B9" s="84" t="s">
        <v>33</v>
      </c>
      <c r="C9" s="62" t="s">
        <v>45</v>
      </c>
      <c r="D9" s="63">
        <v>7.75</v>
      </c>
      <c r="E9" s="64">
        <v>494.35</v>
      </c>
      <c r="F9" s="64">
        <v>98.85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5"/>
      <c r="B10" s="85"/>
      <c r="C10" s="62" t="s">
        <v>46</v>
      </c>
      <c r="D10" s="63">
        <v>10.36</v>
      </c>
      <c r="E10" s="64">
        <v>419.95</v>
      </c>
      <c r="F10" s="64">
        <v>83.98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5"/>
      <c r="B11" s="85"/>
      <c r="C11" s="62" t="s">
        <v>3</v>
      </c>
      <c r="D11" s="63">
        <v>16.920000000000002</v>
      </c>
      <c r="E11" s="64">
        <v>305.07</v>
      </c>
      <c r="F11" s="64">
        <v>61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5"/>
      <c r="B12" s="85"/>
      <c r="C12" s="62" t="s">
        <v>4</v>
      </c>
      <c r="D12" s="63">
        <v>25.37</v>
      </c>
      <c r="E12" s="64">
        <v>255.5</v>
      </c>
      <c r="F12" s="64">
        <v>51.09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5"/>
      <c r="B13" s="86"/>
      <c r="C13" s="62" t="s">
        <v>5</v>
      </c>
      <c r="D13" s="63">
        <v>33.83</v>
      </c>
      <c r="E13" s="64">
        <v>247.11</v>
      </c>
      <c r="F13" s="64">
        <v>71.8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5"/>
      <c r="B14" s="84" t="s">
        <v>17</v>
      </c>
      <c r="C14" s="62" t="s">
        <v>45</v>
      </c>
      <c r="D14" s="63">
        <v>8.06</v>
      </c>
      <c r="E14" s="64">
        <v>490.46</v>
      </c>
      <c r="F14" s="64">
        <v>98.08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5"/>
      <c r="B15" s="85"/>
      <c r="C15" s="62" t="s">
        <v>46</v>
      </c>
      <c r="D15" s="63">
        <v>10.77</v>
      </c>
      <c r="E15" s="64">
        <v>415.79</v>
      </c>
      <c r="F15" s="64">
        <v>83.14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5"/>
      <c r="B16" s="85"/>
      <c r="C16" s="62" t="s">
        <v>3</v>
      </c>
      <c r="D16" s="63">
        <v>17.59</v>
      </c>
      <c r="E16" s="64">
        <v>301.02999999999997</v>
      </c>
      <c r="F16" s="64">
        <v>60.2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5"/>
      <c r="B17" s="85"/>
      <c r="C17" s="62" t="s">
        <v>4</v>
      </c>
      <c r="D17" s="63">
        <v>26.39</v>
      </c>
      <c r="E17" s="64">
        <v>250.81</v>
      </c>
      <c r="F17" s="64">
        <v>50.15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5"/>
      <c r="B18" s="86"/>
      <c r="C18" s="62" t="s">
        <v>5</v>
      </c>
      <c r="D18" s="63">
        <v>35.18</v>
      </c>
      <c r="E18" s="64">
        <v>241.5</v>
      </c>
      <c r="F18" s="64">
        <v>76.739999999999995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5"/>
      <c r="B19" s="84" t="s">
        <v>34</v>
      </c>
      <c r="C19" s="62" t="s">
        <v>45</v>
      </c>
      <c r="D19" s="63">
        <v>6.46</v>
      </c>
      <c r="E19" s="64">
        <v>719.1</v>
      </c>
      <c r="F19" s="64">
        <v>143.80000000000001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5"/>
      <c r="B20" s="85"/>
      <c r="C20" s="62" t="s">
        <v>46</v>
      </c>
      <c r="D20" s="63">
        <v>8.6300000000000008</v>
      </c>
      <c r="E20" s="64">
        <v>614.89</v>
      </c>
      <c r="F20" s="64">
        <v>122.96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5"/>
      <c r="B21" s="85"/>
      <c r="C21" s="62" t="s">
        <v>3</v>
      </c>
      <c r="D21" s="63">
        <v>14.09</v>
      </c>
      <c r="E21" s="64">
        <v>441.87</v>
      </c>
      <c r="F21" s="64">
        <v>88.36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5"/>
      <c r="B22" s="85"/>
      <c r="C22" s="62" t="s">
        <v>4</v>
      </c>
      <c r="D22" s="63">
        <v>21.13</v>
      </c>
      <c r="E22" s="64">
        <v>370.28</v>
      </c>
      <c r="F22" s="64">
        <v>74.040000000000006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5"/>
      <c r="B23" s="86"/>
      <c r="C23" s="62" t="s">
        <v>5</v>
      </c>
      <c r="D23" s="63">
        <v>28.17</v>
      </c>
      <c r="E23" s="64">
        <v>378.9</v>
      </c>
      <c r="F23" s="64">
        <v>75.77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5"/>
      <c r="B24" s="84" t="s">
        <v>7</v>
      </c>
      <c r="C24" s="62" t="s">
        <v>45</v>
      </c>
      <c r="D24" s="63">
        <v>6.46</v>
      </c>
      <c r="E24" s="64">
        <v>768.35</v>
      </c>
      <c r="F24" s="64">
        <v>153.65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5"/>
      <c r="B25" s="85"/>
      <c r="C25" s="62" t="s">
        <v>46</v>
      </c>
      <c r="D25" s="63">
        <v>8.6300000000000008</v>
      </c>
      <c r="E25" s="64">
        <v>663.59</v>
      </c>
      <c r="F25" s="64">
        <v>132.69999999999999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5"/>
      <c r="B26" s="85"/>
      <c r="C26" s="62" t="s">
        <v>3</v>
      </c>
      <c r="D26" s="63">
        <v>14.09</v>
      </c>
      <c r="E26" s="64">
        <v>481.07</v>
      </c>
      <c r="F26" s="64">
        <v>96.2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5"/>
      <c r="B27" s="85"/>
      <c r="C27" s="62" t="s">
        <v>4</v>
      </c>
      <c r="D27" s="63">
        <v>21.13</v>
      </c>
      <c r="E27" s="64">
        <v>407.46</v>
      </c>
      <c r="F27" s="64">
        <v>81.48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6"/>
      <c r="B28" s="86"/>
      <c r="C28" s="62" t="s">
        <v>5</v>
      </c>
      <c r="D28" s="63">
        <v>28.17</v>
      </c>
      <c r="E28" s="64">
        <v>419.03</v>
      </c>
      <c r="F28" s="64">
        <v>83.79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5" t="s">
        <v>32</v>
      </c>
      <c r="B29" s="85" t="s">
        <v>33</v>
      </c>
      <c r="C29" s="62" t="s">
        <v>45</v>
      </c>
      <c r="D29" s="65">
        <v>7.75</v>
      </c>
      <c r="E29" s="64">
        <v>765.73</v>
      </c>
      <c r="F29" s="64">
        <v>153.12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5"/>
      <c r="B30" s="85"/>
      <c r="C30" s="62" t="s">
        <v>46</v>
      </c>
      <c r="D30" s="65">
        <v>10.36</v>
      </c>
      <c r="E30" s="64">
        <v>646.41</v>
      </c>
      <c r="F30" s="64">
        <v>129.26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5"/>
      <c r="B31" s="85"/>
      <c r="C31" s="62" t="s">
        <v>3</v>
      </c>
      <c r="D31" s="65">
        <v>16.920000000000002</v>
      </c>
      <c r="E31" s="64">
        <v>476.48</v>
      </c>
      <c r="F31" s="64">
        <v>95.28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5"/>
      <c r="B32" s="85"/>
      <c r="C32" s="62" t="s">
        <v>4</v>
      </c>
      <c r="D32" s="65">
        <v>25.37</v>
      </c>
      <c r="E32" s="64">
        <v>402.48</v>
      </c>
      <c r="F32" s="64">
        <v>80.48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5"/>
      <c r="B33" s="86"/>
      <c r="C33" s="62" t="s">
        <v>5</v>
      </c>
      <c r="D33" s="65">
        <v>33.83</v>
      </c>
      <c r="E33" s="64">
        <v>389.7</v>
      </c>
      <c r="F33" s="66">
        <v>113.22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5"/>
      <c r="B34" s="84" t="s">
        <v>17</v>
      </c>
      <c r="C34" s="62" t="s">
        <v>45</v>
      </c>
      <c r="D34" s="65">
        <v>8.06</v>
      </c>
      <c r="E34" s="64">
        <v>754.21</v>
      </c>
      <c r="F34" s="64">
        <v>150.82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5"/>
      <c r="B35" s="85"/>
      <c r="C35" s="62" t="s">
        <v>46</v>
      </c>
      <c r="D35" s="65">
        <v>10.77</v>
      </c>
      <c r="E35" s="64">
        <v>635.25</v>
      </c>
      <c r="F35" s="64">
        <v>127.03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5"/>
      <c r="B36" s="85"/>
      <c r="C36" s="62" t="s">
        <v>3</v>
      </c>
      <c r="D36" s="65">
        <v>17.59</v>
      </c>
      <c r="E36" s="64">
        <v>467.19</v>
      </c>
      <c r="F36" s="64">
        <v>93.42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5"/>
      <c r="B37" s="85"/>
      <c r="C37" s="62" t="s">
        <v>4</v>
      </c>
      <c r="D37" s="65">
        <v>26.39</v>
      </c>
      <c r="E37" s="64">
        <v>393.3</v>
      </c>
      <c r="F37" s="64">
        <v>78.650000000000006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5"/>
      <c r="B38" s="86"/>
      <c r="C38" s="62" t="s">
        <v>5</v>
      </c>
      <c r="D38" s="65">
        <v>35.18</v>
      </c>
      <c r="E38" s="64">
        <v>379.53</v>
      </c>
      <c r="F38" s="66">
        <v>120.6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5"/>
      <c r="B39" s="84" t="s">
        <v>34</v>
      </c>
      <c r="C39" s="62" t="s">
        <v>45</v>
      </c>
      <c r="D39" s="65">
        <v>6.46</v>
      </c>
      <c r="E39" s="64">
        <v>1053.7</v>
      </c>
      <c r="F39" s="64">
        <v>210.71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5"/>
      <c r="B40" s="85"/>
      <c r="C40" s="62" t="s">
        <v>46</v>
      </c>
      <c r="D40" s="65">
        <v>8.6300000000000008</v>
      </c>
      <c r="E40" s="64">
        <v>896.44</v>
      </c>
      <c r="F40" s="64">
        <v>179.26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85"/>
      <c r="B41" s="85"/>
      <c r="C41" s="62" t="s">
        <v>3</v>
      </c>
      <c r="D41" s="65">
        <v>14.09</v>
      </c>
      <c r="E41" s="64">
        <v>653.27</v>
      </c>
      <c r="F41" s="64">
        <v>130.63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5"/>
      <c r="B42" s="85"/>
      <c r="C42" s="62" t="s">
        <v>4</v>
      </c>
      <c r="D42" s="65">
        <v>21.13</v>
      </c>
      <c r="E42" s="64">
        <v>553.39</v>
      </c>
      <c r="F42" s="64">
        <v>110.66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5"/>
      <c r="B43" s="86"/>
      <c r="C43" s="62" t="s">
        <v>5</v>
      </c>
      <c r="D43" s="65">
        <v>28.17</v>
      </c>
      <c r="E43" s="64">
        <v>557.04999999999995</v>
      </c>
      <c r="F43" s="64">
        <v>111.39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5"/>
      <c r="B44" s="84" t="s">
        <v>7</v>
      </c>
      <c r="C44" s="62" t="s">
        <v>45</v>
      </c>
      <c r="D44" s="63">
        <v>6.46</v>
      </c>
      <c r="E44" s="64">
        <v>1139.8499999999999</v>
      </c>
      <c r="F44" s="64">
        <v>227.93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5"/>
      <c r="B45" s="85"/>
      <c r="C45" s="62" t="s">
        <v>46</v>
      </c>
      <c r="D45" s="63">
        <v>8.6300000000000008</v>
      </c>
      <c r="E45" s="64">
        <v>976.18</v>
      </c>
      <c r="F45" s="64">
        <v>195.2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5"/>
      <c r="B46" s="85"/>
      <c r="C46" s="62" t="s">
        <v>3</v>
      </c>
      <c r="D46" s="63">
        <v>14.09</v>
      </c>
      <c r="E46" s="64">
        <v>718.11</v>
      </c>
      <c r="F46" s="64">
        <v>143.6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5"/>
      <c r="B47" s="85"/>
      <c r="C47" s="62" t="s">
        <v>4</v>
      </c>
      <c r="D47" s="63">
        <v>21.13</v>
      </c>
      <c r="E47" s="64">
        <v>612.75</v>
      </c>
      <c r="F47" s="64">
        <v>122.53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6"/>
      <c r="B48" s="86"/>
      <c r="C48" s="62" t="s">
        <v>5</v>
      </c>
      <c r="D48" s="63">
        <v>28.17</v>
      </c>
      <c r="E48" s="64">
        <v>618.49</v>
      </c>
      <c r="F48" s="64">
        <v>123.68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04/Set/2023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5.64</v>
      </c>
      <c r="C55" s="73">
        <v>8.5399999999999991</v>
      </c>
      <c r="D55" s="73">
        <v>14.06</v>
      </c>
      <c r="E55" s="73">
        <v>14.06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8.3800000000000008</v>
      </c>
      <c r="C56" s="73">
        <v>10.68</v>
      </c>
      <c r="D56" s="73">
        <v>18.100000000000001</v>
      </c>
      <c r="E56" s="73">
        <v>18.100000000000001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zoomScaleNormal="100" workbookViewId="0">
      <selection activeCell="E55" sqref="E5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3.4500000000000003E-2</v>
      </c>
      <c r="J5" t="s">
        <v>61</v>
      </c>
    </row>
    <row r="6" spans="1:10">
      <c r="A6" s="58" t="str">
        <f>+PliegoRural!A6</f>
        <v>Vigente a partir del 04/Set/2023</v>
      </c>
      <c r="B6" s="56"/>
      <c r="C6" s="56"/>
      <c r="D6" s="56"/>
      <c r="E6" s="56"/>
      <c r="F6" s="56"/>
      <c r="H6" s="82" t="s">
        <v>57</v>
      </c>
      <c r="I6" s="81">
        <f>1-I5</f>
        <v>0.96550000000000002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4" t="s">
        <v>53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503.71261000000004</v>
      </c>
      <c r="F9" s="64">
        <f>+PliegoRural!F9*$I$6+PliegoRural!F29*$I$5</f>
        <v>100.72231499999999</v>
      </c>
    </row>
    <row r="10" spans="1:10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427.76287000000002</v>
      </c>
      <c r="F10" s="64">
        <f>+PliegoRural!F10*$I$6+PliegoRural!F30*$I$5</f>
        <v>85.542159999999996</v>
      </c>
      <c r="G10" s="83">
        <f>+E10*D10/100</f>
        <v>44.316233332000003</v>
      </c>
      <c r="H10" s="83">
        <f>+G10/3.82</f>
        <v>11.601108202094242</v>
      </c>
    </row>
    <row r="11" spans="1:10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310.98364500000002</v>
      </c>
      <c r="F11" s="64">
        <f>+PliegoRural!F11*$I$6+PliegoRural!F31*$I$5</f>
        <v>62.182659999999998</v>
      </c>
      <c r="G11" s="83"/>
      <c r="H11" s="83"/>
    </row>
    <row r="12" spans="1:10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260.57080999999999</v>
      </c>
      <c r="F12" s="64">
        <f>+PliegoRural!F12*$I$6+PliegoRural!F32*$I$5</f>
        <v>52.103955000000006</v>
      </c>
      <c r="G12" s="83"/>
      <c r="H12" s="83"/>
    </row>
    <row r="13" spans="1:10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252.02935500000001</v>
      </c>
      <c r="F13" s="64">
        <f>+PliegoRural!F13*$I$6+PliegoRural!F33*$I$5</f>
        <v>73.22899000000001</v>
      </c>
      <c r="G13" s="83"/>
      <c r="H13" s="83"/>
    </row>
    <row r="14" spans="1:10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499.55937499999999</v>
      </c>
      <c r="F14" s="64">
        <f>+PliegoRural!F14*$I$6+PliegoRural!F34*$I$5</f>
        <v>99.899529999999999</v>
      </c>
      <c r="G14" s="83">
        <f>+E14*D14/100</f>
        <v>40.264485624999999</v>
      </c>
      <c r="H14" s="83">
        <f>+G14/3.82</f>
        <v>10.540441263089006</v>
      </c>
    </row>
    <row r="15" spans="1:10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423.36137000000008</v>
      </c>
      <c r="F15" s="64">
        <f>+PliegoRural!F15*$I$6+PliegoRural!F35*$I$5</f>
        <v>84.654205000000005</v>
      </c>
      <c r="G15" s="83">
        <f>+E15*D15/100</f>
        <v>45.596019549000005</v>
      </c>
      <c r="H15" s="83">
        <f>+G15/3.82</f>
        <v>11.93613077198953</v>
      </c>
    </row>
    <row r="16" spans="1:10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306.76251999999999</v>
      </c>
      <c r="F16" s="64">
        <f>+PliegoRural!F16*$I$6+PliegoRural!F36*$I$5</f>
        <v>61.346090000000004</v>
      </c>
      <c r="G16" s="83"/>
      <c r="H16" s="83"/>
    </row>
    <row r="17" spans="1:8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255.72590500000001</v>
      </c>
      <c r="F17" s="64">
        <f>+PliegoRural!F17*$I$6+PliegoRural!F37*$I$5</f>
        <v>51.133250000000004</v>
      </c>
      <c r="G17" s="83"/>
      <c r="H17" s="83"/>
    </row>
    <row r="18" spans="1:8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246.262035</v>
      </c>
      <c r="F18" s="64">
        <f>+PliegoRural!F18*$I$6+PliegoRural!F38*$I$5</f>
        <v>78.253169999999997</v>
      </c>
      <c r="G18" s="83"/>
      <c r="H18" s="83"/>
    </row>
    <row r="19" spans="1:8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730.64370000000008</v>
      </c>
      <c r="F19" s="64">
        <f>+PliegoRural!F19*$I$6+PliegoRural!F39*$I$5</f>
        <v>146.10839500000003</v>
      </c>
      <c r="G19" s="83">
        <f>+E19*D19/100</f>
        <v>47.199583020000006</v>
      </c>
      <c r="H19" s="83">
        <f>+G19/3.82</f>
        <v>12.355911785340316</v>
      </c>
    </row>
    <row r="20" spans="1:8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624.603475</v>
      </c>
      <c r="F20" s="64">
        <f>+PliegoRural!F20*$I$6+PliegoRural!F40*$I$5</f>
        <v>124.90235</v>
      </c>
      <c r="G20" s="83">
        <f>+E20*D20/100</f>
        <v>53.903279892500002</v>
      </c>
      <c r="H20" s="83">
        <f>+G20/3.82</f>
        <v>14.110806254581153</v>
      </c>
    </row>
    <row r="21" spans="1:8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449.16330000000005</v>
      </c>
      <c r="F21" s="64">
        <f>+PliegoRural!F21*$I$6+PliegoRural!F41*$I$5</f>
        <v>89.818315000000013</v>
      </c>
    </row>
    <row r="22" spans="1:8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376.59729499999997</v>
      </c>
      <c r="F22" s="64">
        <f>+PliegoRural!F22*$I$6+PliegoRural!F42*$I$5</f>
        <v>75.303390000000007</v>
      </c>
    </row>
    <row r="23" spans="1:8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385.04617500000001</v>
      </c>
      <c r="F23" s="64">
        <f>+PliegoRural!F23*$I$6+PliegoRural!F43*$I$5</f>
        <v>76.998890000000003</v>
      </c>
    </row>
    <row r="24" spans="1:8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781.16675000000009</v>
      </c>
      <c r="F24" s="64">
        <f>+PliegoRural!F24*$I$6+PliegoRural!F44*$I$5</f>
        <v>156.21266</v>
      </c>
    </row>
    <row r="25" spans="1:8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674.37435500000004</v>
      </c>
      <c r="F25" s="64">
        <f>+PliegoRural!F25*$I$6+PliegoRural!F45*$I$5</f>
        <v>134.85624999999999</v>
      </c>
    </row>
    <row r="26" spans="1:8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489.24788000000001</v>
      </c>
      <c r="F26" s="64">
        <f>+PliegoRural!F26*$I$6+PliegoRural!F46*$I$5</f>
        <v>97.835300000000004</v>
      </c>
    </row>
    <row r="27" spans="1:8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414.54250500000001</v>
      </c>
      <c r="F27" s="64">
        <f>+PliegoRural!F27*$I$6+PliegoRural!F47*$I$5</f>
        <v>82.896225000000001</v>
      </c>
    </row>
    <row r="28" spans="1:8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425.91136999999998</v>
      </c>
      <c r="F28" s="64">
        <f>+PliegoRural!F28*$I$6+PliegoRural!F48*$I$5</f>
        <v>85.166205000000005</v>
      </c>
    </row>
    <row r="29" spans="1:8" hidden="1">
      <c r="A29" s="85"/>
      <c r="B29" s="85"/>
      <c r="C29" s="62"/>
      <c r="D29" s="65"/>
      <c r="E29" s="64"/>
      <c r="F29" s="64"/>
    </row>
    <row r="30" spans="1:8" hidden="1">
      <c r="A30" s="85"/>
      <c r="B30" s="85"/>
      <c r="C30" s="62"/>
      <c r="D30" s="65"/>
      <c r="E30" s="64"/>
      <c r="F30" s="64"/>
    </row>
    <row r="31" spans="1:8" hidden="1">
      <c r="A31" s="85"/>
      <c r="B31" s="85"/>
      <c r="C31" s="62"/>
      <c r="D31" s="65"/>
      <c r="E31" s="64"/>
      <c r="F31" s="64"/>
    </row>
    <row r="32" spans="1:8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04/Set/2023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8.5399999999999991</v>
      </c>
      <c r="D55" s="73">
        <f>+PliegoRural!D55</f>
        <v>14.06</v>
      </c>
      <c r="E55" s="73">
        <f>+PliegoRural!E55</f>
        <v>14.06</v>
      </c>
      <c r="F55" s="68"/>
    </row>
    <row r="56" spans="1:6">
      <c r="A56" s="72" t="s">
        <v>21</v>
      </c>
      <c r="B56" s="73">
        <f>+PliegoRural!B56</f>
        <v>8.3800000000000008</v>
      </c>
      <c r="C56" s="73">
        <f>+PliegoRural!C56</f>
        <v>10.68</v>
      </c>
      <c r="D56" s="73">
        <f>+PliegoRural!D56</f>
        <v>18.100000000000001</v>
      </c>
      <c r="E56" s="73">
        <f>+PliegoRural!E56</f>
        <v>18.100000000000001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04/Set/2023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4" t="s">
        <v>60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521.48800000000006</v>
      </c>
      <c r="F9" s="64">
        <f>+PliegoRural!F9*$I$6+PliegoRural!F29*$I$5</f>
        <v>104.277</v>
      </c>
    </row>
    <row r="10" spans="1:9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442.596</v>
      </c>
      <c r="F10" s="64">
        <f>+PliegoRural!F10*$I$6+PliegoRural!F30*$I$5</f>
        <v>88.50800000000001</v>
      </c>
    </row>
    <row r="11" spans="1:9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322.21100000000001</v>
      </c>
      <c r="F11" s="64">
        <f>+PliegoRural!F11*$I$6+PliegoRural!F31*$I$5</f>
        <v>64.427999999999997</v>
      </c>
    </row>
    <row r="12" spans="1:9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270.19800000000004</v>
      </c>
      <c r="F12" s="64">
        <f>+PliegoRural!F12*$I$6+PliegoRural!F32*$I$5</f>
        <v>54.029000000000003</v>
      </c>
    </row>
    <row r="13" spans="1:9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261.36900000000003</v>
      </c>
      <c r="F13" s="64">
        <f>+PliegoRural!F13*$I$6+PliegoRural!F33*$I$5</f>
        <v>75.942000000000007</v>
      </c>
    </row>
    <row r="14" spans="1:9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516.83500000000004</v>
      </c>
      <c r="F14" s="64">
        <f>+PliegoRural!F14*$I$6+PliegoRural!F34*$I$5</f>
        <v>103.35400000000001</v>
      </c>
    </row>
    <row r="15" spans="1:9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437.73599999999999</v>
      </c>
      <c r="F15" s="64">
        <f>+PliegoRural!F15*$I$6+PliegoRural!F35*$I$5</f>
        <v>87.529000000000011</v>
      </c>
    </row>
    <row r="16" spans="1:9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317.64599999999996</v>
      </c>
      <c r="F16" s="64">
        <f>+PliegoRural!F16*$I$6+PliegoRural!F36*$I$5</f>
        <v>63.522000000000006</v>
      </c>
    </row>
    <row r="17" spans="1:6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265.05900000000003</v>
      </c>
      <c r="F17" s="64">
        <f>+PliegoRural!F17*$I$6+PliegoRural!F37*$I$5</f>
        <v>53</v>
      </c>
    </row>
    <row r="18" spans="1:6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255.303</v>
      </c>
      <c r="F18" s="64">
        <f>+PliegoRural!F18*$I$6+PliegoRural!F38*$I$5</f>
        <v>81.126000000000005</v>
      </c>
    </row>
    <row r="19" spans="1:6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752.56000000000006</v>
      </c>
      <c r="F19" s="64">
        <f>+PliegoRural!F19*$I$6+PliegoRural!F39*$I$5</f>
        <v>150.49100000000001</v>
      </c>
    </row>
    <row r="20" spans="1:6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643.04499999999996</v>
      </c>
      <c r="F20" s="64">
        <f>+PliegoRural!F20*$I$6+PliegoRural!F40*$I$5</f>
        <v>128.59</v>
      </c>
    </row>
    <row r="21" spans="1:6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463.01</v>
      </c>
      <c r="F21" s="64">
        <f>+PliegoRural!F21*$I$6+PliegoRural!F41*$I$5</f>
        <v>92.587000000000003</v>
      </c>
    </row>
    <row r="22" spans="1:6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388.59100000000001</v>
      </c>
      <c r="F22" s="64">
        <f>+PliegoRural!F22*$I$6+PliegoRural!F42*$I$5</f>
        <v>77.702000000000012</v>
      </c>
    </row>
    <row r="23" spans="1:6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396.71499999999997</v>
      </c>
      <c r="F23" s="64">
        <f>+PliegoRural!F23*$I$6+PliegoRural!F43*$I$5</f>
        <v>79.331999999999994</v>
      </c>
    </row>
    <row r="24" spans="1:6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805.5</v>
      </c>
      <c r="F24" s="64">
        <f>+PliegoRural!F24*$I$6+PliegoRural!F44*$I$5</f>
        <v>161.078</v>
      </c>
    </row>
    <row r="25" spans="1:6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694.84899999999993</v>
      </c>
      <c r="F25" s="64">
        <f>+PliegoRural!F25*$I$6+PliegoRural!F45*$I$5</f>
        <v>138.94999999999999</v>
      </c>
    </row>
    <row r="26" spans="1:6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504.774</v>
      </c>
      <c r="F26" s="64">
        <f>+PliegoRural!F26*$I$6+PliegoRural!F46*$I$5</f>
        <v>100.94</v>
      </c>
    </row>
    <row r="27" spans="1:6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427.98900000000003</v>
      </c>
      <c r="F27" s="64">
        <f>+PliegoRural!F27*$I$6+PliegoRural!F47*$I$5</f>
        <v>85.585000000000008</v>
      </c>
    </row>
    <row r="28" spans="1:6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438.976</v>
      </c>
      <c r="F28" s="64">
        <f>+PliegoRural!F28*$I$6+PliegoRural!F48*$I$5</f>
        <v>87.778999999999996</v>
      </c>
    </row>
    <row r="29" spans="1:6" hidden="1">
      <c r="A29" s="85"/>
      <c r="B29" s="85"/>
      <c r="C29" s="62"/>
      <c r="D29" s="65"/>
      <c r="E29" s="64"/>
      <c r="F29" s="64"/>
    </row>
    <row r="30" spans="1:6" hidden="1">
      <c r="A30" s="85"/>
      <c r="B30" s="85"/>
      <c r="C30" s="62"/>
      <c r="D30" s="65"/>
      <c r="E30" s="64"/>
      <c r="F30" s="64"/>
    </row>
    <row r="31" spans="1:6" hidden="1">
      <c r="A31" s="85"/>
      <c r="B31" s="85"/>
      <c r="C31" s="62"/>
      <c r="D31" s="65"/>
      <c r="E31" s="64"/>
      <c r="F31" s="64"/>
    </row>
    <row r="32" spans="1:6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04/Set/2023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8.5399999999999991</v>
      </c>
      <c r="D55" s="73">
        <f>+PliegoRural!D55</f>
        <v>14.06</v>
      </c>
      <c r="E55" s="73">
        <f>+PliegoRural!E55</f>
        <v>14.06</v>
      </c>
      <c r="F55" s="68"/>
    </row>
    <row r="56" spans="1:6">
      <c r="A56" s="72" t="s">
        <v>21</v>
      </c>
      <c r="B56" s="73">
        <f>+PliegoRural!B56</f>
        <v>8.3800000000000008</v>
      </c>
      <c r="C56" s="73">
        <f>+PliegoRural!C56</f>
        <v>10.68</v>
      </c>
      <c r="D56" s="73">
        <f>+PliegoRural!D56</f>
        <v>18.100000000000001</v>
      </c>
      <c r="E56" s="73">
        <f>+PliegoRural!E56</f>
        <v>18.100000000000001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2023-09-12T16:53:07Z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